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_NIDP\27_MYT Petition\NIDP - Reply to Data Gaps Set -1\"/>
    </mc:Choice>
  </mc:AlternateContent>
  <xr:revisionPtr revIDLastSave="0" documentId="13_ncr:1_{06519D12-F172-4C04-B509-7490D5A38CD4}" xr6:coauthVersionLast="47" xr6:coauthVersionMax="47" xr10:uidLastSave="{00000000-0000-0000-0000-000000000000}"/>
  <bookViews>
    <workbookView xWindow="-98" yWindow="-98" windowWidth="20715" windowHeight="13155" xr2:uid="{924EF689-32A0-4338-9768-A472B3AB70D7}"/>
  </bookViews>
  <sheets>
    <sheet name="Annexure 9 A" sheetId="6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6" l="1"/>
  <c r="N19" i="6"/>
  <c r="R17" i="6"/>
  <c r="W17" i="6" s="1"/>
  <c r="R16" i="6"/>
  <c r="W16" i="6" s="1"/>
  <c r="R15" i="6"/>
  <c r="W15" i="6" s="1"/>
  <c r="R14" i="6"/>
  <c r="W14" i="6" s="1"/>
  <c r="R13" i="6"/>
  <c r="W13" i="6" s="1"/>
  <c r="R12" i="6"/>
  <c r="W12" i="6" s="1"/>
  <c r="M12" i="6"/>
  <c r="R11" i="6"/>
  <c r="W11" i="6" s="1"/>
  <c r="R10" i="6"/>
  <c r="W10" i="6" s="1"/>
  <c r="M10" i="6"/>
  <c r="R9" i="6"/>
  <c r="W9" i="6" s="1"/>
  <c r="R8" i="6"/>
  <c r="W8" i="6" s="1"/>
  <c r="M8" i="6"/>
  <c r="R7" i="6"/>
  <c r="W7" i="6" s="1"/>
  <c r="M7" i="6"/>
  <c r="R6" i="6"/>
  <c r="W6" i="6" s="1"/>
  <c r="M6" i="6"/>
  <c r="R5" i="6"/>
  <c r="W5" i="6" s="1"/>
  <c r="M5" i="6"/>
  <c r="R4" i="6"/>
  <c r="W4" i="6" s="1"/>
  <c r="R3" i="6"/>
  <c r="W3" i="6" s="1"/>
  <c r="M19" i="6" l="1"/>
  <c r="W19" i="6"/>
  <c r="R19" i="6"/>
</calcChain>
</file>

<file path=xl/sharedStrings.xml><?xml version="1.0" encoding="utf-8"?>
<sst xmlns="http://schemas.openxmlformats.org/spreadsheetml/2006/main" count="129" uniqueCount="49">
  <si>
    <t xml:space="preserve">S.No </t>
  </si>
  <si>
    <t xml:space="preserve">Supplier </t>
  </si>
  <si>
    <t>Bill Type</t>
  </si>
  <si>
    <t xml:space="preserve">From </t>
  </si>
  <si>
    <t>To</t>
  </si>
  <si>
    <t>Type of power</t>
  </si>
  <si>
    <t>Period</t>
  </si>
  <si>
    <t>Billed Date</t>
  </si>
  <si>
    <t>Billed Units</t>
  </si>
  <si>
    <t>Energy Charges</t>
  </si>
  <si>
    <t>Fixed Charges</t>
  </si>
  <si>
    <t>Trading Margin</t>
  </si>
  <si>
    <t>Rebate</t>
  </si>
  <si>
    <t>Total Energy Charges</t>
  </si>
  <si>
    <t>Inter-state Charges</t>
  </si>
  <si>
    <t>Intra-State Charges</t>
  </si>
  <si>
    <t>Total Transmission Charges</t>
  </si>
  <si>
    <t>Total Cost</t>
  </si>
  <si>
    <t>Remarks</t>
  </si>
  <si>
    <t xml:space="preserve">TPTCL </t>
  </si>
  <si>
    <t xml:space="preserve">PPA Power scheduled </t>
  </si>
  <si>
    <t xml:space="preserve"> 01-04-2024</t>
  </si>
  <si>
    <t>STU</t>
  </si>
  <si>
    <t xml:space="preserve">Conventional-Coal </t>
  </si>
  <si>
    <t xml:space="preserve">Conventional </t>
  </si>
  <si>
    <t xml:space="preserve">April-24 to Oct-24 </t>
  </si>
  <si>
    <t xml:space="preserve">Firm </t>
  </si>
  <si>
    <t xml:space="preserve"> Liquidated Damages Bill</t>
  </si>
  <si>
    <t xml:space="preserve">Liquidated charges as pwer PPA </t>
  </si>
  <si>
    <t xml:space="preserve"> 01-05-2024</t>
  </si>
  <si>
    <t xml:space="preserve"> 01-06-2024</t>
  </si>
  <si>
    <t xml:space="preserve"> 01-07-2024</t>
  </si>
  <si>
    <t xml:space="preserve"> 01-08-2024</t>
  </si>
  <si>
    <t xml:space="preserve"> 01-09-2024</t>
  </si>
  <si>
    <t xml:space="preserve"> 01-10-2024</t>
  </si>
  <si>
    <t>DCM Shriram Ltd</t>
  </si>
  <si>
    <t>Conventional -Bagasse</t>
  </si>
  <si>
    <t xml:space="preserve">Renewable </t>
  </si>
  <si>
    <t>01-12-2024 to 15 -04-2025</t>
  </si>
  <si>
    <t>Firm / Contingency</t>
  </si>
  <si>
    <t>PPA Type (Renewable / Conventional)</t>
  </si>
  <si>
    <t>Delivery Point(Ex Bus / STU / Discom)</t>
  </si>
  <si>
    <t>* Reimbursment of UPSLDC Application Fee / Operating Charges of Rs. 0.05 Crs not included in the above statement as the same has been reimbursed based on the provision of the PPA and letter/invoice received from Seller. The same has been submitted in Annexure A of the Original Petition</t>
  </si>
  <si>
    <t>Bill No</t>
  </si>
  <si>
    <t>BS1031314488</t>
  </si>
  <si>
    <t>BS1031315685</t>
  </si>
  <si>
    <t>BS1031300225</t>
  </si>
  <si>
    <t>BS1031317447</t>
  </si>
  <si>
    <t>Annexure 9 A: Power Purchase/sales Bills and obligation report in Excel Formats for 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</si>
</sst>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7" fontId="5" fillId="0" borderId="1" xfId="0" applyNumberFormat="1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Comma 2 3" xfId="3" xr:uid="{DB136C19-E71F-439A-A2AE-9242EE7ECEDC}"/>
    <cellStyle name="Normal" xfId="0" builtinId="0"/>
    <cellStyle name="Normal 2" xfId="4" xr:uid="{69AB6D47-F75C-4AF2-9F7C-88DEFBE359BA}"/>
    <cellStyle name="Normal 4" xfId="2" xr:uid="{CE3285F0-AD63-4A8C-BC64-EC498676D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A42B-8FA1-4B9E-9A2C-8D427930E410}">
  <sheetPr>
    <pageSetUpPr fitToPage="1"/>
  </sheetPr>
  <dimension ref="A1:X23"/>
  <sheetViews>
    <sheetView tabSelected="1" view="pageBreakPreview" zoomScale="40" zoomScaleNormal="100" zoomScaleSheetLayoutView="40" workbookViewId="0">
      <selection activeCell="F3" sqref="F3"/>
    </sheetView>
  </sheetViews>
  <sheetFormatPr defaultColWidth="8.86328125" defaultRowHeight="14.25" x14ac:dyDescent="0.45"/>
  <cols>
    <col min="1" max="1" width="8.9296875" style="3" bestFit="1" customWidth="1"/>
    <col min="2" max="2" width="16" customWidth="1"/>
    <col min="3" max="3" width="26.06640625" bestFit="1" customWidth="1"/>
    <col min="4" max="4" width="13.9296875" style="2" customWidth="1"/>
    <col min="5" max="5" width="15.6640625" style="2" customWidth="1"/>
    <col min="6" max="6" width="21.265625" style="2" bestFit="1" customWidth="1"/>
    <col min="7" max="7" width="24.19921875" bestFit="1" customWidth="1"/>
    <col min="8" max="8" width="23.59765625" bestFit="1" customWidth="1"/>
    <col min="9" max="9" width="28.06640625" style="2" bestFit="1" customWidth="1"/>
    <col min="10" max="10" width="13.73046875" style="2" bestFit="1" customWidth="1"/>
    <col min="11" max="11" width="15.265625" style="2" customWidth="1"/>
    <col min="12" max="12" width="16.06640625" style="2" customWidth="1"/>
    <col min="13" max="13" width="17.3984375" bestFit="1" customWidth="1"/>
    <col min="14" max="14" width="18.6640625" bestFit="1" customWidth="1"/>
    <col min="15" max="15" width="9.06640625" bestFit="1" customWidth="1"/>
    <col min="16" max="16" width="8.59765625" bestFit="1" customWidth="1"/>
    <col min="17" max="17" width="15.3984375" customWidth="1"/>
    <col min="18" max="18" width="18.6640625" bestFit="1" customWidth="1"/>
    <col min="19" max="19" width="18.53125" customWidth="1"/>
    <col min="20" max="20" width="15.86328125" customWidth="1"/>
    <col min="21" max="21" width="15.6640625" customWidth="1"/>
    <col min="22" max="22" width="16.46484375" customWidth="1"/>
    <col min="23" max="23" width="18.6640625" bestFit="1" customWidth="1"/>
    <col min="24" max="24" width="34.19921875" bestFit="1" customWidth="1"/>
  </cols>
  <sheetData>
    <row r="1" spans="1:24" s="4" customFormat="1" ht="28.9" customHeight="1" x14ac:dyDescent="0.45">
      <c r="A1" s="25" t="s">
        <v>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s="4" customFormat="1" ht="52.9" customHeight="1" x14ac:dyDescent="0.4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41</v>
      </c>
      <c r="G2" s="6" t="s">
        <v>5</v>
      </c>
      <c r="H2" s="6" t="s">
        <v>40</v>
      </c>
      <c r="I2" s="6" t="s">
        <v>6</v>
      </c>
      <c r="J2" s="6" t="s">
        <v>39</v>
      </c>
      <c r="K2" s="6" t="s">
        <v>7</v>
      </c>
      <c r="L2" s="6" t="s">
        <v>43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6" t="s">
        <v>15</v>
      </c>
      <c r="U2" s="6" t="s">
        <v>12</v>
      </c>
      <c r="V2" s="6" t="s">
        <v>16</v>
      </c>
      <c r="W2" s="6" t="s">
        <v>17</v>
      </c>
      <c r="X2" s="6" t="s">
        <v>18</v>
      </c>
    </row>
    <row r="3" spans="1:24" s="4" customFormat="1" ht="31.25" customHeight="1" x14ac:dyDescent="0.45">
      <c r="A3" s="7">
        <v>1</v>
      </c>
      <c r="B3" s="8" t="s">
        <v>19</v>
      </c>
      <c r="C3" s="8" t="s">
        <v>20</v>
      </c>
      <c r="D3" s="7" t="s">
        <v>21</v>
      </c>
      <c r="E3" s="9">
        <v>45412</v>
      </c>
      <c r="F3" s="7" t="s">
        <v>22</v>
      </c>
      <c r="G3" s="8" t="s">
        <v>23</v>
      </c>
      <c r="H3" s="8" t="s">
        <v>24</v>
      </c>
      <c r="I3" s="7" t="s">
        <v>25</v>
      </c>
      <c r="J3" s="7" t="s">
        <v>26</v>
      </c>
      <c r="K3" s="9">
        <v>45413</v>
      </c>
      <c r="L3" s="10">
        <v>97000202816</v>
      </c>
      <c r="M3" s="11">
        <v>1901107.5</v>
      </c>
      <c r="N3" s="11">
        <v>12471265.199999999</v>
      </c>
      <c r="O3" s="11">
        <v>0</v>
      </c>
      <c r="P3" s="11">
        <v>0</v>
      </c>
      <c r="Q3" s="11">
        <v>249425.3</v>
      </c>
      <c r="R3" s="11">
        <f>N3-Q3</f>
        <v>12221839.899999999</v>
      </c>
      <c r="S3" s="11">
        <v>0</v>
      </c>
      <c r="T3" s="11">
        <v>0</v>
      </c>
      <c r="U3" s="11">
        <v>0</v>
      </c>
      <c r="V3" s="11">
        <v>0</v>
      </c>
      <c r="W3" s="11">
        <f t="shared" ref="W3:W17" si="0">R3</f>
        <v>12221839.899999999</v>
      </c>
      <c r="X3" s="8"/>
    </row>
    <row r="4" spans="1:24" s="4" customFormat="1" ht="31.25" customHeight="1" x14ac:dyDescent="0.45">
      <c r="A4" s="7">
        <v>2</v>
      </c>
      <c r="B4" s="8" t="s">
        <v>19</v>
      </c>
      <c r="C4" s="8" t="s">
        <v>27</v>
      </c>
      <c r="D4" s="7" t="s">
        <v>21</v>
      </c>
      <c r="E4" s="9">
        <v>45412</v>
      </c>
      <c r="F4" s="7"/>
      <c r="G4" s="8"/>
      <c r="H4" s="8"/>
      <c r="I4" s="7"/>
      <c r="J4" s="7"/>
      <c r="K4" s="9">
        <v>45420</v>
      </c>
      <c r="L4" s="10">
        <v>94000204537</v>
      </c>
      <c r="M4" s="11"/>
      <c r="N4" s="11">
        <v>646029</v>
      </c>
      <c r="O4" s="11"/>
      <c r="P4" s="11"/>
      <c r="Q4" s="11"/>
      <c r="R4" s="11">
        <f t="shared" ref="R4:R17" si="1">N4-Q4</f>
        <v>646029</v>
      </c>
      <c r="S4" s="11">
        <v>0</v>
      </c>
      <c r="T4" s="11">
        <v>0</v>
      </c>
      <c r="U4" s="11">
        <v>0</v>
      </c>
      <c r="V4" s="11">
        <v>0</v>
      </c>
      <c r="W4" s="11">
        <f t="shared" si="0"/>
        <v>646029</v>
      </c>
      <c r="X4" s="8" t="s">
        <v>28</v>
      </c>
    </row>
    <row r="5" spans="1:24" s="4" customFormat="1" ht="31.25" customHeight="1" x14ac:dyDescent="0.45">
      <c r="A5" s="7">
        <v>3</v>
      </c>
      <c r="B5" s="8" t="s">
        <v>19</v>
      </c>
      <c r="C5" s="8" t="s">
        <v>20</v>
      </c>
      <c r="D5" s="7" t="s">
        <v>29</v>
      </c>
      <c r="E5" s="9">
        <v>45443</v>
      </c>
      <c r="F5" s="7" t="s">
        <v>22</v>
      </c>
      <c r="G5" s="8" t="s">
        <v>23</v>
      </c>
      <c r="H5" s="8" t="s">
        <v>24</v>
      </c>
      <c r="I5" s="7" t="s">
        <v>25</v>
      </c>
      <c r="J5" s="7" t="s">
        <v>26</v>
      </c>
      <c r="K5" s="9">
        <v>45446</v>
      </c>
      <c r="L5" s="10">
        <v>97000205408</v>
      </c>
      <c r="M5" s="11">
        <f>2634340</f>
        <v>2634340</v>
      </c>
      <c r="N5" s="11">
        <v>17281270.399999999</v>
      </c>
      <c r="O5" s="11">
        <v>0</v>
      </c>
      <c r="P5" s="11">
        <v>0</v>
      </c>
      <c r="Q5" s="11">
        <v>172812.704</v>
      </c>
      <c r="R5" s="11">
        <f t="shared" si="1"/>
        <v>17108457.695999999</v>
      </c>
      <c r="S5" s="11">
        <v>0</v>
      </c>
      <c r="T5" s="11">
        <v>0</v>
      </c>
      <c r="U5" s="11">
        <v>0</v>
      </c>
      <c r="V5" s="11">
        <v>0</v>
      </c>
      <c r="W5" s="11">
        <f t="shared" si="0"/>
        <v>17108457.695999999</v>
      </c>
      <c r="X5" s="8"/>
    </row>
    <row r="6" spans="1:24" s="4" customFormat="1" ht="31.25" customHeight="1" x14ac:dyDescent="0.45">
      <c r="A6" s="7">
        <v>4</v>
      </c>
      <c r="B6" s="8" t="s">
        <v>19</v>
      </c>
      <c r="C6" s="8" t="s">
        <v>20</v>
      </c>
      <c r="D6" s="7" t="s">
        <v>30</v>
      </c>
      <c r="E6" s="9">
        <v>45473</v>
      </c>
      <c r="F6" s="7" t="s">
        <v>22</v>
      </c>
      <c r="G6" s="8" t="s">
        <v>23</v>
      </c>
      <c r="H6" s="8" t="s">
        <v>24</v>
      </c>
      <c r="I6" s="7" t="s">
        <v>25</v>
      </c>
      <c r="J6" s="7" t="s">
        <v>26</v>
      </c>
      <c r="K6" s="9">
        <v>45474</v>
      </c>
      <c r="L6" s="10">
        <v>96000207804</v>
      </c>
      <c r="M6" s="11">
        <f>3008037.5</f>
        <v>3008037.5</v>
      </c>
      <c r="N6" s="11">
        <v>19732726</v>
      </c>
      <c r="O6" s="11">
        <v>0</v>
      </c>
      <c r="P6" s="11">
        <v>0</v>
      </c>
      <c r="Q6" s="11">
        <v>394654.52</v>
      </c>
      <c r="R6" s="11">
        <f t="shared" si="1"/>
        <v>19338071.48</v>
      </c>
      <c r="S6" s="11">
        <v>0</v>
      </c>
      <c r="T6" s="11">
        <v>0</v>
      </c>
      <c r="U6" s="11">
        <v>0</v>
      </c>
      <c r="V6" s="11">
        <v>0</v>
      </c>
      <c r="W6" s="11">
        <f t="shared" si="0"/>
        <v>19338071.48</v>
      </c>
      <c r="X6" s="8"/>
    </row>
    <row r="7" spans="1:24" s="4" customFormat="1" ht="31.25" customHeight="1" x14ac:dyDescent="0.45">
      <c r="A7" s="7">
        <v>5</v>
      </c>
      <c r="B7" s="8" t="s">
        <v>19</v>
      </c>
      <c r="C7" s="8" t="s">
        <v>20</v>
      </c>
      <c r="D7" s="7" t="s">
        <v>31</v>
      </c>
      <c r="E7" s="9">
        <v>45504</v>
      </c>
      <c r="F7" s="7" t="s">
        <v>22</v>
      </c>
      <c r="G7" s="8" t="s">
        <v>23</v>
      </c>
      <c r="H7" s="8" t="s">
        <v>24</v>
      </c>
      <c r="I7" s="7" t="s">
        <v>25</v>
      </c>
      <c r="J7" s="7" t="s">
        <v>26</v>
      </c>
      <c r="K7" s="9">
        <v>45505</v>
      </c>
      <c r="L7" s="10">
        <v>95000207381</v>
      </c>
      <c r="M7" s="11">
        <f>3180340</f>
        <v>3180340</v>
      </c>
      <c r="N7" s="11">
        <v>20863030.399999999</v>
      </c>
      <c r="O7" s="11">
        <v>0</v>
      </c>
      <c r="P7" s="11">
        <v>0</v>
      </c>
      <c r="Q7" s="11">
        <v>417260</v>
      </c>
      <c r="R7" s="11">
        <f t="shared" si="1"/>
        <v>20445770.399999999</v>
      </c>
      <c r="S7" s="11">
        <v>0</v>
      </c>
      <c r="T7" s="11">
        <v>0</v>
      </c>
      <c r="U7" s="11">
        <v>0</v>
      </c>
      <c r="V7" s="11">
        <v>0</v>
      </c>
      <c r="W7" s="11">
        <f t="shared" si="0"/>
        <v>20445770.399999999</v>
      </c>
      <c r="X7" s="8"/>
    </row>
    <row r="8" spans="1:24" s="4" customFormat="1" ht="31.25" customHeight="1" x14ac:dyDescent="0.45">
      <c r="A8" s="7">
        <v>6</v>
      </c>
      <c r="B8" s="8" t="s">
        <v>19</v>
      </c>
      <c r="C8" s="8" t="s">
        <v>20</v>
      </c>
      <c r="D8" s="7" t="s">
        <v>32</v>
      </c>
      <c r="E8" s="9">
        <v>45535</v>
      </c>
      <c r="F8" s="7" t="s">
        <v>22</v>
      </c>
      <c r="G8" s="8" t="s">
        <v>23</v>
      </c>
      <c r="H8" s="8" t="s">
        <v>24</v>
      </c>
      <c r="I8" s="7" t="s">
        <v>25</v>
      </c>
      <c r="J8" s="7" t="s">
        <v>26</v>
      </c>
      <c r="K8" s="9">
        <v>45537</v>
      </c>
      <c r="L8" s="10">
        <v>95000209723</v>
      </c>
      <c r="M8" s="11">
        <f>3220387.5</f>
        <v>3220387.5</v>
      </c>
      <c r="N8" s="11">
        <v>21125742</v>
      </c>
      <c r="O8" s="11">
        <v>0</v>
      </c>
      <c r="P8" s="11">
        <v>0</v>
      </c>
      <c r="Q8" s="11">
        <v>422515</v>
      </c>
      <c r="R8" s="11">
        <f t="shared" si="1"/>
        <v>20703227</v>
      </c>
      <c r="S8" s="11">
        <v>0</v>
      </c>
      <c r="T8" s="11">
        <v>0</v>
      </c>
      <c r="U8" s="11">
        <v>0</v>
      </c>
      <c r="V8" s="11">
        <v>0</v>
      </c>
      <c r="W8" s="11">
        <f t="shared" si="0"/>
        <v>20703227</v>
      </c>
      <c r="X8" s="8"/>
    </row>
    <row r="9" spans="1:24" s="4" customFormat="1" ht="31.25" customHeight="1" x14ac:dyDescent="0.45">
      <c r="A9" s="7">
        <v>7</v>
      </c>
      <c r="B9" s="8" t="s">
        <v>19</v>
      </c>
      <c r="C9" s="8" t="s">
        <v>27</v>
      </c>
      <c r="D9" s="7" t="s">
        <v>32</v>
      </c>
      <c r="E9" s="9">
        <v>45535</v>
      </c>
      <c r="F9" s="7"/>
      <c r="G9" s="8"/>
      <c r="H9" s="8"/>
      <c r="I9" s="7"/>
      <c r="J9" s="7"/>
      <c r="K9" s="9">
        <v>45547</v>
      </c>
      <c r="L9" s="10">
        <v>94000209845</v>
      </c>
      <c r="M9" s="11"/>
      <c r="N9" s="11">
        <v>576493</v>
      </c>
      <c r="O9" s="11"/>
      <c r="P9" s="11"/>
      <c r="Q9" s="11"/>
      <c r="R9" s="11">
        <f t="shared" si="1"/>
        <v>576493</v>
      </c>
      <c r="S9" s="11">
        <v>0</v>
      </c>
      <c r="T9" s="11">
        <v>0</v>
      </c>
      <c r="U9" s="11">
        <v>0</v>
      </c>
      <c r="V9" s="11">
        <v>0</v>
      </c>
      <c r="W9" s="11">
        <f t="shared" si="0"/>
        <v>576493</v>
      </c>
      <c r="X9" s="8" t="s">
        <v>28</v>
      </c>
    </row>
    <row r="10" spans="1:24" s="4" customFormat="1" ht="31.25" customHeight="1" x14ac:dyDescent="0.45">
      <c r="A10" s="7">
        <v>8</v>
      </c>
      <c r="B10" s="8" t="s">
        <v>19</v>
      </c>
      <c r="C10" s="8" t="s">
        <v>20</v>
      </c>
      <c r="D10" s="7" t="s">
        <v>33</v>
      </c>
      <c r="E10" s="9">
        <v>45565</v>
      </c>
      <c r="F10" s="7" t="s">
        <v>22</v>
      </c>
      <c r="G10" s="8" t="s">
        <v>23</v>
      </c>
      <c r="H10" s="8" t="s">
        <v>24</v>
      </c>
      <c r="I10" s="7" t="s">
        <v>25</v>
      </c>
      <c r="J10" s="7" t="s">
        <v>26</v>
      </c>
      <c r="K10" s="9">
        <v>45566</v>
      </c>
      <c r="L10" s="10">
        <v>96000208979</v>
      </c>
      <c r="M10" s="11">
        <f>3360530</f>
        <v>3360530</v>
      </c>
      <c r="N10" s="11">
        <v>22045076.800000001</v>
      </c>
      <c r="O10" s="11">
        <v>0</v>
      </c>
      <c r="P10" s="11">
        <v>0</v>
      </c>
      <c r="Q10" s="11">
        <v>440902</v>
      </c>
      <c r="R10" s="11">
        <f t="shared" si="1"/>
        <v>21604174.800000001</v>
      </c>
      <c r="S10" s="11">
        <v>0</v>
      </c>
      <c r="T10" s="11">
        <v>0</v>
      </c>
      <c r="U10" s="11">
        <v>0</v>
      </c>
      <c r="V10" s="11">
        <v>0</v>
      </c>
      <c r="W10" s="11">
        <f t="shared" si="0"/>
        <v>21604174.800000001</v>
      </c>
      <c r="X10" s="8"/>
    </row>
    <row r="11" spans="1:24" s="4" customFormat="1" ht="31.25" customHeight="1" x14ac:dyDescent="0.45">
      <c r="A11" s="7">
        <v>9</v>
      </c>
      <c r="B11" s="8" t="s">
        <v>19</v>
      </c>
      <c r="C11" s="8" t="s">
        <v>27</v>
      </c>
      <c r="D11" s="7" t="s">
        <v>33</v>
      </c>
      <c r="E11" s="9">
        <v>45565</v>
      </c>
      <c r="F11" s="7"/>
      <c r="G11" s="8"/>
      <c r="H11" s="8"/>
      <c r="I11" s="7"/>
      <c r="J11" s="7"/>
      <c r="K11" s="9">
        <v>45572</v>
      </c>
      <c r="L11" s="10">
        <v>91000211809</v>
      </c>
      <c r="M11" s="11"/>
      <c r="N11" s="11">
        <v>388506</v>
      </c>
      <c r="O11" s="11"/>
      <c r="P11" s="11"/>
      <c r="Q11" s="11"/>
      <c r="R11" s="11">
        <f t="shared" si="1"/>
        <v>388506</v>
      </c>
      <c r="S11" s="11">
        <v>0</v>
      </c>
      <c r="T11" s="11">
        <v>0</v>
      </c>
      <c r="U11" s="11">
        <v>0</v>
      </c>
      <c r="V11" s="11">
        <v>0</v>
      </c>
      <c r="W11" s="11">
        <f t="shared" si="0"/>
        <v>388506</v>
      </c>
      <c r="X11" s="8"/>
    </row>
    <row r="12" spans="1:24" s="4" customFormat="1" ht="31.25" customHeight="1" x14ac:dyDescent="0.45">
      <c r="A12" s="7">
        <v>10</v>
      </c>
      <c r="B12" s="8" t="s">
        <v>19</v>
      </c>
      <c r="C12" s="8" t="s">
        <v>20</v>
      </c>
      <c r="D12" s="7" t="s">
        <v>34</v>
      </c>
      <c r="E12" s="9">
        <v>45596</v>
      </c>
      <c r="F12" s="7" t="s">
        <v>22</v>
      </c>
      <c r="G12" s="8" t="s">
        <v>23</v>
      </c>
      <c r="H12" s="8" t="s">
        <v>24</v>
      </c>
      <c r="I12" s="7" t="s">
        <v>25</v>
      </c>
      <c r="J12" s="7" t="s">
        <v>26</v>
      </c>
      <c r="K12" s="9">
        <v>45597</v>
      </c>
      <c r="L12" s="10">
        <v>91000212030</v>
      </c>
      <c r="M12" s="11">
        <f>3516977.5</f>
        <v>3516977.5</v>
      </c>
      <c r="N12" s="11">
        <v>23071372.399999999</v>
      </c>
      <c r="O12" s="11">
        <v>0</v>
      </c>
      <c r="P12" s="11">
        <v>0</v>
      </c>
      <c r="Q12" s="11">
        <v>461427</v>
      </c>
      <c r="R12" s="11">
        <f t="shared" si="1"/>
        <v>22609945.399999999</v>
      </c>
      <c r="S12" s="11">
        <v>0</v>
      </c>
      <c r="T12" s="11">
        <v>0</v>
      </c>
      <c r="U12" s="11">
        <v>0</v>
      </c>
      <c r="V12" s="11">
        <v>0</v>
      </c>
      <c r="W12" s="11">
        <f t="shared" si="0"/>
        <v>22609945.399999999</v>
      </c>
      <c r="X12" s="8"/>
    </row>
    <row r="13" spans="1:24" s="4" customFormat="1" ht="31.25" customHeight="1" x14ac:dyDescent="0.45">
      <c r="A13" s="7">
        <v>11</v>
      </c>
      <c r="B13" s="8" t="s">
        <v>19</v>
      </c>
      <c r="C13" s="8" t="s">
        <v>27</v>
      </c>
      <c r="D13" s="7" t="s">
        <v>34</v>
      </c>
      <c r="E13" s="9">
        <v>45596</v>
      </c>
      <c r="F13" s="7"/>
      <c r="G13" s="8"/>
      <c r="H13" s="8"/>
      <c r="I13" s="7"/>
      <c r="J13" s="7"/>
      <c r="K13" s="9">
        <v>45610</v>
      </c>
      <c r="L13" s="10">
        <v>91000213198</v>
      </c>
      <c r="M13" s="11"/>
      <c r="N13" s="11">
        <v>359619</v>
      </c>
      <c r="O13" s="11"/>
      <c r="P13" s="11"/>
      <c r="Q13" s="11"/>
      <c r="R13" s="11">
        <f t="shared" si="1"/>
        <v>359619</v>
      </c>
      <c r="S13" s="11">
        <v>0</v>
      </c>
      <c r="T13" s="11">
        <v>0</v>
      </c>
      <c r="U13" s="11">
        <v>0</v>
      </c>
      <c r="V13" s="11">
        <v>0</v>
      </c>
      <c r="W13" s="11">
        <f t="shared" si="0"/>
        <v>359619</v>
      </c>
      <c r="X13" s="8" t="s">
        <v>28</v>
      </c>
    </row>
    <row r="14" spans="1:24" s="4" customFormat="1" ht="31.25" customHeight="1" x14ac:dyDescent="0.45">
      <c r="A14" s="7">
        <v>12</v>
      </c>
      <c r="B14" s="12" t="s">
        <v>35</v>
      </c>
      <c r="C14" s="8" t="s">
        <v>20</v>
      </c>
      <c r="D14" s="9">
        <v>45627</v>
      </c>
      <c r="E14" s="9">
        <v>45657</v>
      </c>
      <c r="F14" s="7" t="s">
        <v>22</v>
      </c>
      <c r="G14" s="8" t="s">
        <v>36</v>
      </c>
      <c r="H14" s="8" t="s">
        <v>37</v>
      </c>
      <c r="I14" s="13" t="s">
        <v>38</v>
      </c>
      <c r="J14" s="7" t="s">
        <v>26</v>
      </c>
      <c r="K14" s="14">
        <v>45666</v>
      </c>
      <c r="L14" s="10" t="s">
        <v>44</v>
      </c>
      <c r="M14" s="11">
        <v>3645000</v>
      </c>
      <c r="N14" s="11">
        <v>19865250</v>
      </c>
      <c r="O14" s="11"/>
      <c r="P14" s="11"/>
      <c r="Q14" s="11">
        <v>198653</v>
      </c>
      <c r="R14" s="11">
        <f t="shared" si="1"/>
        <v>19666597</v>
      </c>
      <c r="S14" s="11">
        <v>0</v>
      </c>
      <c r="T14" s="11">
        <v>0</v>
      </c>
      <c r="U14" s="11">
        <v>0</v>
      </c>
      <c r="V14" s="11">
        <v>0</v>
      </c>
      <c r="W14" s="11">
        <f t="shared" si="0"/>
        <v>19666597</v>
      </c>
      <c r="X14" s="8"/>
    </row>
    <row r="15" spans="1:24" s="4" customFormat="1" ht="31.25" customHeight="1" x14ac:dyDescent="0.45">
      <c r="A15" s="7">
        <v>13</v>
      </c>
      <c r="B15" s="12" t="s">
        <v>35</v>
      </c>
      <c r="C15" s="8" t="s">
        <v>20</v>
      </c>
      <c r="D15" s="9">
        <v>45658</v>
      </c>
      <c r="E15" s="9">
        <v>45688</v>
      </c>
      <c r="F15" s="7" t="s">
        <v>22</v>
      </c>
      <c r="G15" s="8" t="s">
        <v>36</v>
      </c>
      <c r="H15" s="8" t="s">
        <v>37</v>
      </c>
      <c r="I15" s="13" t="s">
        <v>38</v>
      </c>
      <c r="J15" s="7" t="s">
        <v>26</v>
      </c>
      <c r="K15" s="9">
        <v>45691</v>
      </c>
      <c r="L15" s="10" t="s">
        <v>45</v>
      </c>
      <c r="M15" s="11">
        <v>3720000</v>
      </c>
      <c r="N15" s="11">
        <v>20274000</v>
      </c>
      <c r="O15" s="11">
        <v>0</v>
      </c>
      <c r="P15" s="11">
        <v>0</v>
      </c>
      <c r="Q15" s="11">
        <v>202740</v>
      </c>
      <c r="R15" s="11">
        <f t="shared" si="1"/>
        <v>20071260</v>
      </c>
      <c r="S15" s="11">
        <v>0</v>
      </c>
      <c r="T15" s="11">
        <v>0</v>
      </c>
      <c r="U15" s="11">
        <v>0</v>
      </c>
      <c r="V15" s="11">
        <v>0</v>
      </c>
      <c r="W15" s="11">
        <f t="shared" si="0"/>
        <v>20071260</v>
      </c>
      <c r="X15" s="8"/>
    </row>
    <row r="16" spans="1:24" s="4" customFormat="1" ht="31.25" customHeight="1" x14ac:dyDescent="0.45">
      <c r="A16" s="7">
        <v>14</v>
      </c>
      <c r="B16" s="12" t="s">
        <v>35</v>
      </c>
      <c r="C16" s="8" t="s">
        <v>20</v>
      </c>
      <c r="D16" s="9">
        <v>45689</v>
      </c>
      <c r="E16" s="9">
        <v>45716</v>
      </c>
      <c r="F16" s="7" t="s">
        <v>22</v>
      </c>
      <c r="G16" s="8" t="s">
        <v>36</v>
      </c>
      <c r="H16" s="8" t="s">
        <v>37</v>
      </c>
      <c r="I16" s="13" t="s">
        <v>38</v>
      </c>
      <c r="J16" s="7" t="s">
        <v>26</v>
      </c>
      <c r="K16" s="15">
        <v>45720</v>
      </c>
      <c r="L16" s="10" t="s">
        <v>47</v>
      </c>
      <c r="M16" s="11">
        <v>3343750</v>
      </c>
      <c r="N16" s="16">
        <v>18223437.5</v>
      </c>
      <c r="O16" s="11"/>
      <c r="P16" s="11"/>
      <c r="Q16" s="16">
        <v>182235</v>
      </c>
      <c r="R16" s="11">
        <f t="shared" si="1"/>
        <v>18041202.5</v>
      </c>
      <c r="S16" s="11">
        <v>0</v>
      </c>
      <c r="T16" s="11">
        <v>0</v>
      </c>
      <c r="U16" s="11">
        <v>0</v>
      </c>
      <c r="V16" s="11">
        <v>0</v>
      </c>
      <c r="W16" s="11">
        <f t="shared" si="0"/>
        <v>18041202.5</v>
      </c>
      <c r="X16" s="8"/>
    </row>
    <row r="17" spans="1:24" s="4" customFormat="1" ht="31.25" customHeight="1" x14ac:dyDescent="0.45">
      <c r="A17" s="7">
        <v>15</v>
      </c>
      <c r="B17" s="12" t="s">
        <v>35</v>
      </c>
      <c r="C17" s="8" t="s">
        <v>20</v>
      </c>
      <c r="D17" s="9">
        <v>45717</v>
      </c>
      <c r="E17" s="9">
        <v>45747</v>
      </c>
      <c r="F17" s="7" t="s">
        <v>22</v>
      </c>
      <c r="G17" s="8" t="s">
        <v>36</v>
      </c>
      <c r="H17" s="8" t="s">
        <v>37</v>
      </c>
      <c r="I17" s="13" t="s">
        <v>38</v>
      </c>
      <c r="J17" s="7" t="s">
        <v>26</v>
      </c>
      <c r="K17" s="17">
        <v>45761</v>
      </c>
      <c r="L17" s="10" t="s">
        <v>46</v>
      </c>
      <c r="M17" s="16">
        <v>3720000</v>
      </c>
      <c r="N17" s="16">
        <v>20274000</v>
      </c>
      <c r="O17" s="11"/>
      <c r="P17" s="11"/>
      <c r="Q17" s="16">
        <v>202740</v>
      </c>
      <c r="R17" s="11">
        <f t="shared" si="1"/>
        <v>20071260</v>
      </c>
      <c r="S17" s="11">
        <v>0</v>
      </c>
      <c r="T17" s="11">
        <v>0</v>
      </c>
      <c r="U17" s="11">
        <v>0</v>
      </c>
      <c r="V17" s="11">
        <v>0</v>
      </c>
      <c r="W17" s="11">
        <f t="shared" si="0"/>
        <v>20071260</v>
      </c>
      <c r="X17" s="8"/>
    </row>
    <row r="18" spans="1:24" s="4" customFormat="1" ht="31.25" customHeight="1" x14ac:dyDescent="0.45">
      <c r="A18" s="7"/>
      <c r="B18" s="10"/>
      <c r="C18" s="8"/>
      <c r="D18" s="7"/>
      <c r="E18" s="7"/>
      <c r="F18" s="7"/>
      <c r="G18" s="8"/>
      <c r="H18" s="8"/>
      <c r="I18" s="13"/>
      <c r="J18" s="7"/>
      <c r="K18" s="7"/>
      <c r="L18" s="7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s="23" customFormat="1" ht="31.25" customHeight="1" x14ac:dyDescent="0.45">
      <c r="A19" s="18"/>
      <c r="B19" s="19"/>
      <c r="C19" s="20"/>
      <c r="D19" s="18"/>
      <c r="E19" s="18"/>
      <c r="F19" s="18"/>
      <c r="G19" s="20"/>
      <c r="H19" s="20"/>
      <c r="I19" s="21"/>
      <c r="J19" s="18"/>
      <c r="K19" s="18"/>
      <c r="L19" s="18"/>
      <c r="M19" s="22">
        <f>SUM(M3:M17)</f>
        <v>35250470</v>
      </c>
      <c r="N19" s="22">
        <f>SUM(N3:N17)</f>
        <v>217197817.69999999</v>
      </c>
      <c r="O19" s="20"/>
      <c r="P19" s="20"/>
      <c r="Q19" s="22">
        <f>SUM(Q3:Q17)</f>
        <v>3345364.5240000002</v>
      </c>
      <c r="R19" s="22">
        <f>SUM(R3:R17)</f>
        <v>213852453.176</v>
      </c>
      <c r="S19" s="20"/>
      <c r="T19" s="20"/>
      <c r="U19" s="20"/>
      <c r="V19" s="20"/>
      <c r="W19" s="22">
        <f>SUM(W3:W17)</f>
        <v>213852453.176</v>
      </c>
      <c r="X19" s="20"/>
    </row>
    <row r="20" spans="1:24" s="4" customFormat="1" ht="31.25" customHeight="1" x14ac:dyDescent="0.45">
      <c r="A20" s="7"/>
      <c r="B20" s="8"/>
      <c r="C20" s="8"/>
      <c r="D20" s="7"/>
      <c r="E20" s="7"/>
      <c r="F20" s="7"/>
      <c r="G20" s="8"/>
      <c r="H20" s="8"/>
      <c r="I20" s="7"/>
      <c r="J20" s="7"/>
      <c r="K20" s="7"/>
      <c r="L20" s="7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4" customFormat="1" ht="31.25" customHeight="1" x14ac:dyDescent="0.45">
      <c r="A21" s="7"/>
      <c r="B21" s="24" t="s">
        <v>42</v>
      </c>
      <c r="C21" s="8"/>
      <c r="D21" s="7"/>
      <c r="E21" s="7"/>
      <c r="F21" s="7"/>
      <c r="G21" s="8"/>
      <c r="H21" s="8"/>
      <c r="I21" s="7"/>
      <c r="J21" s="7"/>
      <c r="K21" s="7"/>
      <c r="L21" s="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x14ac:dyDescent="0.45">
      <c r="M22" s="1"/>
      <c r="N22" s="1"/>
      <c r="Q22" s="1"/>
      <c r="R22" s="1"/>
    </row>
    <row r="23" spans="1:24" x14ac:dyDescent="0.45">
      <c r="M23" s="1"/>
      <c r="N23" s="1"/>
      <c r="Q23" s="1"/>
      <c r="R23" s="1"/>
    </row>
  </sheetData>
  <mergeCells count="1">
    <mergeCell ref="A1:X1"/>
  </mergeCells>
  <printOptions horizontalCentered="1"/>
  <pageMargins left="0.70866141732283472" right="0.70866141732283472" top="1.1417322834645669" bottom="0.74803149606299213" header="0.31496062992125984" footer="0.31496062992125984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9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Bhanushali</dc:creator>
  <cp:lastModifiedBy>Pramod Burle</cp:lastModifiedBy>
  <cp:lastPrinted>2026-01-08T05:09:44Z</cp:lastPrinted>
  <dcterms:created xsi:type="dcterms:W3CDTF">2026-01-03T05:37:09Z</dcterms:created>
  <dcterms:modified xsi:type="dcterms:W3CDTF">2026-01-08T09:41:10Z</dcterms:modified>
</cp:coreProperties>
</file>